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MYLJNZO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<sst xmlns="http://schemas.openxmlformats.org/spreadsheetml/2006/main" count="109" uniqueCount="80">
  <si>
    <r>
      <t xml:space="preserve">                               </t>
    </r>
    <r>
      <rPr>
        <sz val="18"/>
        <rFont val="宋体"/>
        <family val="0"/>
      </rPr>
      <t xml:space="preserve"> 建筑安装工程造价指数（高层住宅）</t>
    </r>
    <r>
      <rPr>
        <sz val="20"/>
        <rFont val="宋体"/>
        <family val="0"/>
      </rPr>
      <t xml:space="preserve">（2019年4月）     </t>
    </r>
    <r>
      <rPr>
        <sz val="12"/>
        <rFont val="宋体"/>
        <family val="0"/>
      </rPr>
      <t xml:space="preserve">                                                                                                       </t>
    </r>
    <r>
      <rPr>
        <b/>
        <sz val="16"/>
        <rFont val="宋体"/>
        <family val="0"/>
      </rPr>
      <t xml:space="preserve">一、高层住宅工程  </t>
    </r>
    <r>
      <rPr>
        <b/>
        <sz val="12"/>
        <rFont val="宋体"/>
        <family val="0"/>
      </rPr>
      <t xml:space="preserve">                                                                                                                                                               </t>
    </r>
    <r>
      <rPr>
        <b/>
        <sz val="14"/>
        <rFont val="宋体"/>
        <family val="0"/>
      </rPr>
      <t>1、工程概况</t>
    </r>
  </si>
  <si>
    <t>工程建设地点</t>
  </si>
  <si>
    <t>南京市雨花台区</t>
  </si>
  <si>
    <t>工程用途</t>
  </si>
  <si>
    <t>住宅</t>
  </si>
  <si>
    <t>工程结构</t>
  </si>
  <si>
    <t>框架剪力墙结构</t>
  </si>
  <si>
    <t>地下层数</t>
  </si>
  <si>
    <t>/</t>
  </si>
  <si>
    <t>地上层数</t>
  </si>
  <si>
    <t>21层</t>
  </si>
  <si>
    <t>檐口高度</t>
  </si>
  <si>
    <t>建筑面积（m2)</t>
  </si>
  <si>
    <t>计价方式</t>
  </si>
  <si>
    <t>清单计价</t>
  </si>
  <si>
    <t>工程类别</t>
  </si>
  <si>
    <t>三类建筑工程</t>
  </si>
  <si>
    <t>2、工程特征</t>
  </si>
  <si>
    <t>土 建 部 分</t>
  </si>
  <si>
    <t>土石方工程</t>
  </si>
  <si>
    <t>屋盖工程</t>
  </si>
  <si>
    <t>平屋面+刚性防水+柔性防水+XPS挤塑聚苯板</t>
  </si>
  <si>
    <t>基础工程</t>
  </si>
  <si>
    <t>内墙饰面工程</t>
  </si>
  <si>
    <t>乳胶漆、玻化砖、墙面砖、花岗岩墙面</t>
  </si>
  <si>
    <t>柱梁板工程</t>
  </si>
  <si>
    <t>现浇柱、梁、板</t>
  </si>
  <si>
    <t>外墙饰面工程</t>
  </si>
  <si>
    <t>外墙真石漆</t>
  </si>
  <si>
    <t>墙体工程</t>
  </si>
  <si>
    <t>实心混凝土砌块、蒸压加气混凝土砌块、加气粉煤灰混凝土砌块</t>
  </si>
  <si>
    <t>外墙保温工程</t>
  </si>
  <si>
    <t>60mm厚A级发泡水泥板</t>
  </si>
  <si>
    <t>楼地面工程</t>
  </si>
  <si>
    <t>水泥砂浆楼地面、地砖楼地面</t>
  </si>
  <si>
    <t>门窗工程</t>
  </si>
  <si>
    <t>钢质防火门、不锈钢防盗门、钢质防火窗、铝合金门窗</t>
  </si>
  <si>
    <t>安 装 部 分</t>
  </si>
  <si>
    <t>动力照明工程</t>
  </si>
  <si>
    <t>含防雷接地系统、照明系统（含配电箱、电线、电缆、桥架、灯具、开关等）</t>
  </si>
  <si>
    <t>通风空调工程</t>
  </si>
  <si>
    <t>给排水工程</t>
  </si>
  <si>
    <t>PPR冷水管、PPR热水管、机制离心抗震柔性排水铸铁管、UPVC排水管、UPVC冷凝水管、UPVC防紫外线高压雨水塑料管</t>
  </si>
  <si>
    <t>消防工程</t>
  </si>
  <si>
    <t>消火栓系统、火灾报警系统（含电气火灾监控、消防设备电源监控、防火门监控）</t>
  </si>
  <si>
    <t>弱电工程</t>
  </si>
  <si>
    <t>桥架、配管、多媒体箱、插座安装到位</t>
  </si>
  <si>
    <t>注：不含地下室部分</t>
  </si>
  <si>
    <t>3、单项（单位）工程造价指标</t>
  </si>
  <si>
    <t>指 标 项（1）</t>
  </si>
  <si>
    <t>指 标 值（1）</t>
  </si>
  <si>
    <t>指 标 项（2）</t>
  </si>
  <si>
    <t>指 标 值（2）</t>
  </si>
  <si>
    <t>单项工程造价（元）</t>
  </si>
  <si>
    <t>其中（土建）</t>
  </si>
  <si>
    <t>单方造价（元/m2）</t>
  </si>
  <si>
    <t>其中（安装）</t>
  </si>
  <si>
    <t>其中：分部分项费（元）</t>
  </si>
  <si>
    <t>占单项工程造价比例（%）</t>
  </si>
  <si>
    <t>其中（土建）（%）</t>
  </si>
  <si>
    <t>其中（安装）（%）</t>
  </si>
  <si>
    <t>其中：措施项目费（元）</t>
  </si>
  <si>
    <t>其中：其它项目费（元）</t>
  </si>
  <si>
    <t>其中：规      费（元）</t>
  </si>
  <si>
    <t>其中：税      金（元）</t>
  </si>
  <si>
    <t>4、每平方米主要材料和人工消耗量指标（土建+安装）</t>
  </si>
  <si>
    <t>钢材用量（t）</t>
  </si>
  <si>
    <t>钢材消耗指标（kg/m2）</t>
  </si>
  <si>
    <t>水泥用量（t）</t>
  </si>
  <si>
    <t>水泥消耗量指标（kg/m2）</t>
  </si>
  <si>
    <t>其中：土建钢筋（t）</t>
  </si>
  <si>
    <t>其中：土建钢筋消耗指标（kg/m2）</t>
  </si>
  <si>
    <t>商品砼（m3）</t>
  </si>
  <si>
    <t>商品砼消耗量指标（m3/m2）</t>
  </si>
  <si>
    <t>木材用量（m3）</t>
  </si>
  <si>
    <t>木材消耗指标（m3/m2）</t>
  </si>
  <si>
    <t>预拌（干拌）砂浆（t）</t>
  </si>
  <si>
    <t>预拌（干拌）砂浆消耗量指标（kg/m2）</t>
  </si>
  <si>
    <t>人工工日用量   （工日）</t>
  </si>
  <si>
    <t>人工工日消耗指标（工日/m2）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</si>
</sst>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0"/>
      <name val="MS Sans Serif"/>
      <family val="2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8"/>
      <name val="宋体"/>
      <family val="0"/>
    </font>
    <font>
      <sz val="20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4" applyNumberFormat="0" applyFill="0" applyAlignment="0" applyProtection="0"/>
    <xf numFmtId="0" fontId="11" fillId="6" borderId="0" applyNumberFormat="0" applyBorder="0" applyAlignment="0" applyProtection="0"/>
    <xf numFmtId="0" fontId="9" fillId="0" borderId="5" applyNumberFormat="0" applyFill="0" applyAlignment="0" applyProtection="0"/>
    <xf numFmtId="0" fontId="11" fillId="6" borderId="0" applyNumberFormat="0" applyBorder="0" applyAlignment="0" applyProtection="0"/>
    <xf numFmtId="0" fontId="16" fillId="8" borderId="6" applyNumberFormat="0" applyAlignment="0" applyProtection="0"/>
    <xf numFmtId="0" fontId="25" fillId="8" borderId="1" applyNumberFormat="0" applyAlignment="0" applyProtection="0"/>
    <xf numFmtId="0" fontId="20" fillId="9" borderId="7" applyNumberFormat="0" applyAlignment="0" applyProtection="0"/>
    <xf numFmtId="0" fontId="7" fillId="2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14" fillId="4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1" fillId="16" borderId="0" applyNumberFormat="0" applyBorder="0" applyAlignment="0" applyProtection="0"/>
    <xf numFmtId="0" fontId="7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7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176" fontId="1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176" fontId="1" fillId="0" borderId="33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176" fontId="1" fillId="0" borderId="3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176" fontId="1" fillId="0" borderId="42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176" fontId="1" fillId="0" borderId="41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43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53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7">
      <selection activeCell="B52" sqref="B52"/>
    </sheetView>
  </sheetViews>
  <sheetFormatPr defaultColWidth="9.00390625" defaultRowHeight="14.25"/>
  <cols>
    <col min="1" max="1" width="11.50390625" style="0" customWidth="1"/>
    <col min="2" max="2" width="10.25390625" style="0" customWidth="1"/>
    <col min="3" max="3" width="14.25390625" style="0" customWidth="1"/>
    <col min="4" max="4" width="12.50390625" style="0" customWidth="1"/>
    <col min="5" max="5" width="13.00390625" style="0" customWidth="1"/>
    <col min="6" max="6" width="2.875" style="0" customWidth="1"/>
    <col min="7" max="7" width="10.50390625" style="0" customWidth="1"/>
    <col min="8" max="8" width="9.375" style="0" customWidth="1"/>
    <col min="9" max="9" width="8.625" style="0" customWidth="1"/>
    <col min="10" max="10" width="16.125" style="0" customWidth="1"/>
    <col min="11" max="11" width="10.50390625" style="0" customWidth="1"/>
  </cols>
  <sheetData>
    <row r="1" spans="1:11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7.75" customHeight="1">
      <c r="A4" s="4" t="s">
        <v>1</v>
      </c>
      <c r="B4" s="5"/>
      <c r="C4" s="6" t="s">
        <v>2</v>
      </c>
      <c r="D4" s="7" t="s">
        <v>3</v>
      </c>
      <c r="E4" s="8" t="s">
        <v>4</v>
      </c>
      <c r="F4" s="9"/>
      <c r="G4" s="6"/>
      <c r="H4" s="7" t="s">
        <v>5</v>
      </c>
      <c r="I4" s="8" t="s">
        <v>6</v>
      </c>
      <c r="J4" s="9"/>
      <c r="K4" s="63"/>
    </row>
    <row r="5" spans="1:11" ht="21" customHeight="1">
      <c r="A5" s="10" t="s">
        <v>7</v>
      </c>
      <c r="B5" s="11"/>
      <c r="C5" s="12" t="s">
        <v>8</v>
      </c>
      <c r="D5" s="13" t="s">
        <v>9</v>
      </c>
      <c r="E5" s="14" t="s">
        <v>10</v>
      </c>
      <c r="F5" s="15"/>
      <c r="G5" s="12"/>
      <c r="H5" s="13" t="s">
        <v>11</v>
      </c>
      <c r="I5" s="14">
        <v>59.1</v>
      </c>
      <c r="J5" s="15"/>
      <c r="K5" s="64"/>
    </row>
    <row r="6" spans="1:11" ht="27.75" customHeight="1">
      <c r="A6" s="16" t="s">
        <v>12</v>
      </c>
      <c r="B6" s="17"/>
      <c r="C6" s="18">
        <v>17443.87</v>
      </c>
      <c r="D6" s="19" t="s">
        <v>13</v>
      </c>
      <c r="E6" s="20" t="s">
        <v>14</v>
      </c>
      <c r="F6" s="21"/>
      <c r="G6" s="18"/>
      <c r="H6" s="19" t="s">
        <v>15</v>
      </c>
      <c r="I6" s="20" t="s">
        <v>16</v>
      </c>
      <c r="J6" s="21"/>
      <c r="K6" s="65"/>
    </row>
    <row r="7" spans="1:11" ht="22.5" customHeight="1">
      <c r="A7" s="22" t="s">
        <v>17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2.25" customHeight="1">
      <c r="A8" s="24" t="s">
        <v>18</v>
      </c>
      <c r="B8" s="25"/>
      <c r="C8" s="5" t="s">
        <v>19</v>
      </c>
      <c r="D8" s="8" t="s">
        <v>8</v>
      </c>
      <c r="E8" s="9"/>
      <c r="F8" s="6"/>
      <c r="G8" s="26" t="s">
        <v>20</v>
      </c>
      <c r="H8" s="5"/>
      <c r="I8" s="66" t="s">
        <v>21</v>
      </c>
      <c r="J8" s="67"/>
      <c r="K8" s="68"/>
    </row>
    <row r="9" spans="1:11" ht="25.5" customHeight="1">
      <c r="A9" s="27"/>
      <c r="B9" s="28"/>
      <c r="C9" s="11" t="s">
        <v>22</v>
      </c>
      <c r="D9" s="29" t="s">
        <v>8</v>
      </c>
      <c r="E9" s="30"/>
      <c r="F9" s="31"/>
      <c r="G9" s="32" t="s">
        <v>23</v>
      </c>
      <c r="H9" s="11"/>
      <c r="I9" s="29" t="s">
        <v>24</v>
      </c>
      <c r="J9" s="30"/>
      <c r="K9" s="69"/>
    </row>
    <row r="10" spans="1:11" ht="38.25" customHeight="1">
      <c r="A10" s="27"/>
      <c r="B10" s="28"/>
      <c r="C10" s="11" t="s">
        <v>25</v>
      </c>
      <c r="D10" s="29" t="s">
        <v>26</v>
      </c>
      <c r="E10" s="30"/>
      <c r="F10" s="31"/>
      <c r="G10" s="32" t="s">
        <v>27</v>
      </c>
      <c r="H10" s="11"/>
      <c r="I10" s="29" t="s">
        <v>28</v>
      </c>
      <c r="J10" s="30"/>
      <c r="K10" s="69"/>
    </row>
    <row r="11" spans="1:11" ht="27" customHeight="1">
      <c r="A11" s="27"/>
      <c r="B11" s="28"/>
      <c r="C11" s="11" t="s">
        <v>29</v>
      </c>
      <c r="D11" s="29" t="s">
        <v>30</v>
      </c>
      <c r="E11" s="30"/>
      <c r="F11" s="31"/>
      <c r="G11" s="32" t="s">
        <v>31</v>
      </c>
      <c r="H11" s="11"/>
      <c r="I11" s="29" t="s">
        <v>32</v>
      </c>
      <c r="J11" s="30"/>
      <c r="K11" s="69"/>
    </row>
    <row r="12" spans="1:11" ht="31.5" customHeight="1">
      <c r="A12" s="33"/>
      <c r="B12" s="34"/>
      <c r="C12" s="11" t="s">
        <v>33</v>
      </c>
      <c r="D12" s="29" t="s">
        <v>34</v>
      </c>
      <c r="E12" s="30"/>
      <c r="F12" s="31"/>
      <c r="G12" s="32" t="s">
        <v>35</v>
      </c>
      <c r="H12" s="11"/>
      <c r="I12" s="29" t="s">
        <v>36</v>
      </c>
      <c r="J12" s="30"/>
      <c r="K12" s="69"/>
    </row>
    <row r="13" spans="1:11" ht="45.75" customHeight="1">
      <c r="A13" s="35" t="s">
        <v>37</v>
      </c>
      <c r="B13" s="36"/>
      <c r="C13" s="11" t="s">
        <v>38</v>
      </c>
      <c r="D13" s="29" t="s">
        <v>39</v>
      </c>
      <c r="E13" s="30"/>
      <c r="F13" s="31"/>
      <c r="G13" s="32" t="s">
        <v>40</v>
      </c>
      <c r="H13" s="11"/>
      <c r="I13" s="29" t="s">
        <v>8</v>
      </c>
      <c r="J13" s="30"/>
      <c r="K13" s="69"/>
    </row>
    <row r="14" spans="1:11" ht="34.5" customHeight="1">
      <c r="A14" s="37"/>
      <c r="B14" s="28"/>
      <c r="C14" s="11" t="s">
        <v>41</v>
      </c>
      <c r="D14" s="29" t="s">
        <v>42</v>
      </c>
      <c r="E14" s="30"/>
      <c r="F14" s="31"/>
      <c r="G14" s="32" t="s">
        <v>43</v>
      </c>
      <c r="H14" s="11"/>
      <c r="I14" s="29" t="s">
        <v>44</v>
      </c>
      <c r="J14" s="30"/>
      <c r="K14" s="69"/>
    </row>
    <row r="15" spans="1:11" ht="28.5" customHeight="1">
      <c r="A15" s="38"/>
      <c r="B15" s="34"/>
      <c r="C15" s="11" t="s">
        <v>45</v>
      </c>
      <c r="D15" s="29" t="s">
        <v>46</v>
      </c>
      <c r="E15" s="30"/>
      <c r="F15" s="31"/>
      <c r="G15" s="32"/>
      <c r="H15" s="11"/>
      <c r="I15" s="29"/>
      <c r="J15" s="30"/>
      <c r="K15" s="69"/>
    </row>
    <row r="16" spans="1:11" ht="30" customHeight="1">
      <c r="A16" s="39" t="s">
        <v>47</v>
      </c>
      <c r="B16" s="40"/>
      <c r="C16" s="40"/>
      <c r="D16" s="40"/>
      <c r="E16" s="40"/>
      <c r="F16" s="40"/>
      <c r="G16" s="40"/>
      <c r="H16" s="40"/>
      <c r="I16" s="40"/>
      <c r="J16" s="40"/>
      <c r="K16" s="70"/>
    </row>
    <row r="17" spans="1:11" ht="26.25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27.75" customHeight="1">
      <c r="A18" s="43" t="s">
        <v>48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27" customHeight="1">
      <c r="A19" s="45" t="s">
        <v>49</v>
      </c>
      <c r="B19" s="46"/>
      <c r="C19" s="46" t="s">
        <v>50</v>
      </c>
      <c r="D19" s="46"/>
      <c r="E19" s="46"/>
      <c r="F19" s="46" t="s">
        <v>51</v>
      </c>
      <c r="G19" s="46"/>
      <c r="H19" s="46"/>
      <c r="I19" s="46" t="s">
        <v>52</v>
      </c>
      <c r="J19" s="46"/>
      <c r="K19" s="71"/>
    </row>
    <row r="20" spans="1:11" ht="18" customHeight="1">
      <c r="A20" s="47" t="s">
        <v>53</v>
      </c>
      <c r="B20" s="48"/>
      <c r="C20" s="49">
        <f>E20+E21</f>
        <v>38473678.05</v>
      </c>
      <c r="D20" s="48" t="s">
        <v>54</v>
      </c>
      <c r="E20" s="49">
        <f>E22+E24+E26+E28+E30</f>
        <v>31922801.9</v>
      </c>
      <c r="F20" s="48" t="s">
        <v>55</v>
      </c>
      <c r="G20" s="48"/>
      <c r="H20" s="48"/>
      <c r="I20" s="49">
        <f>C20/C6</f>
        <v>2205.570097117211</v>
      </c>
      <c r="J20" s="48" t="s">
        <v>54</v>
      </c>
      <c r="K20" s="72">
        <f>E20/C6</f>
        <v>1830.0297984334898</v>
      </c>
    </row>
    <row r="21" spans="1:11" ht="18" customHeight="1">
      <c r="A21" s="47"/>
      <c r="B21" s="48"/>
      <c r="C21" s="49"/>
      <c r="D21" s="48" t="s">
        <v>56</v>
      </c>
      <c r="E21" s="49">
        <f>E23+E25+E27+E29+E31</f>
        <v>6550876.149999999</v>
      </c>
      <c r="F21" s="48"/>
      <c r="G21" s="48"/>
      <c r="H21" s="48"/>
      <c r="I21" s="49"/>
      <c r="J21" s="48" t="s">
        <v>56</v>
      </c>
      <c r="K21" s="72">
        <f>E21/C6</f>
        <v>375.54029868372095</v>
      </c>
    </row>
    <row r="22" spans="1:11" ht="18" customHeight="1">
      <c r="A22" s="47" t="s">
        <v>57</v>
      </c>
      <c r="B22" s="48"/>
      <c r="C22" s="49">
        <f>E22+E23</f>
        <v>26251774.68</v>
      </c>
      <c r="D22" s="48" t="s">
        <v>54</v>
      </c>
      <c r="E22" s="49">
        <v>20897096.54</v>
      </c>
      <c r="F22" s="48" t="s">
        <v>58</v>
      </c>
      <c r="G22" s="48"/>
      <c r="H22" s="48"/>
      <c r="I22" s="49">
        <f>C22/C20*100</f>
        <v>68.23307780941418</v>
      </c>
      <c r="J22" s="48" t="s">
        <v>59</v>
      </c>
      <c r="K22" s="72">
        <f>E22/C20*100</f>
        <v>54.31530750151401</v>
      </c>
    </row>
    <row r="23" spans="1:11" ht="18" customHeight="1">
      <c r="A23" s="47"/>
      <c r="B23" s="48"/>
      <c r="C23" s="49"/>
      <c r="D23" s="48" t="s">
        <v>56</v>
      </c>
      <c r="E23" s="49">
        <v>5354678.14</v>
      </c>
      <c r="F23" s="48"/>
      <c r="G23" s="48"/>
      <c r="H23" s="48"/>
      <c r="I23" s="49"/>
      <c r="J23" s="48" t="s">
        <v>60</v>
      </c>
      <c r="K23" s="72">
        <f>E23/C20*100</f>
        <v>13.917770307900156</v>
      </c>
    </row>
    <row r="24" spans="1:11" ht="18" customHeight="1">
      <c r="A24" s="47" t="s">
        <v>61</v>
      </c>
      <c r="B24" s="48"/>
      <c r="C24" s="49">
        <f>E24+E25</f>
        <v>7187781.18</v>
      </c>
      <c r="D24" s="48" t="s">
        <v>54</v>
      </c>
      <c r="E24" s="49">
        <v>6801334.55</v>
      </c>
      <c r="F24" s="48" t="s">
        <v>58</v>
      </c>
      <c r="G24" s="48"/>
      <c r="H24" s="48"/>
      <c r="I24" s="49">
        <f>C24/C20*100</f>
        <v>18.682334375878575</v>
      </c>
      <c r="J24" s="48" t="s">
        <v>59</v>
      </c>
      <c r="K24" s="72">
        <f>E24/C20*100</f>
        <v>17.6778901699002</v>
      </c>
    </row>
    <row r="25" spans="1:11" ht="18" customHeight="1">
      <c r="A25" s="47"/>
      <c r="B25" s="48"/>
      <c r="C25" s="49"/>
      <c r="D25" s="48" t="s">
        <v>56</v>
      </c>
      <c r="E25" s="49">
        <v>386446.63</v>
      </c>
      <c r="F25" s="48"/>
      <c r="G25" s="48"/>
      <c r="H25" s="48"/>
      <c r="I25" s="49"/>
      <c r="J25" s="48" t="s">
        <v>60</v>
      </c>
      <c r="K25" s="72">
        <f>E25/C20*100</f>
        <v>1.004444205978378</v>
      </c>
    </row>
    <row r="26" spans="1:11" ht="18" customHeight="1">
      <c r="A26" s="47" t="s">
        <v>62</v>
      </c>
      <c r="B26" s="48"/>
      <c r="C26" s="49">
        <f>E26+E27</f>
        <v>0</v>
      </c>
      <c r="D26" s="48" t="s">
        <v>54</v>
      </c>
      <c r="E26" s="49">
        <v>0</v>
      </c>
      <c r="F26" s="48" t="s">
        <v>58</v>
      </c>
      <c r="G26" s="48"/>
      <c r="H26" s="48"/>
      <c r="I26" s="49">
        <f>C26/C20*100</f>
        <v>0</v>
      </c>
      <c r="J26" s="48" t="s">
        <v>59</v>
      </c>
      <c r="K26" s="72">
        <f>E26/C20*100</f>
        <v>0</v>
      </c>
    </row>
    <row r="27" spans="1:11" ht="18" customHeight="1">
      <c r="A27" s="47"/>
      <c r="B27" s="48"/>
      <c r="C27" s="49"/>
      <c r="D27" s="48" t="s">
        <v>56</v>
      </c>
      <c r="E27" s="49">
        <v>0</v>
      </c>
      <c r="F27" s="48"/>
      <c r="G27" s="48"/>
      <c r="H27" s="48"/>
      <c r="I27" s="49"/>
      <c r="J27" s="48" t="s">
        <v>60</v>
      </c>
      <c r="K27" s="72">
        <f>E27/C20*100</f>
        <v>0</v>
      </c>
    </row>
    <row r="28" spans="1:11" ht="18" customHeight="1">
      <c r="A28" s="47" t="s">
        <v>63</v>
      </c>
      <c r="B28" s="48"/>
      <c r="C28" s="49">
        <f>E28+E29</f>
        <v>1221415.3499999999</v>
      </c>
      <c r="D28" s="48" t="s">
        <v>54</v>
      </c>
      <c r="E28" s="49">
        <v>1060849.9</v>
      </c>
      <c r="F28" s="48" t="s">
        <v>58</v>
      </c>
      <c r="G28" s="48"/>
      <c r="H28" s="48"/>
      <c r="I28" s="49">
        <f>C28/C20*100</f>
        <v>3.174677888640283</v>
      </c>
      <c r="J28" s="48" t="s">
        <v>59</v>
      </c>
      <c r="K28" s="72">
        <f>E28/C20*100</f>
        <v>2.757339442881781</v>
      </c>
    </row>
    <row r="29" spans="1:11" ht="18" customHeight="1">
      <c r="A29" s="47"/>
      <c r="B29" s="48"/>
      <c r="C29" s="49"/>
      <c r="D29" s="48" t="s">
        <v>56</v>
      </c>
      <c r="E29" s="49">
        <v>160565.45</v>
      </c>
      <c r="F29" s="48"/>
      <c r="G29" s="48"/>
      <c r="H29" s="48"/>
      <c r="I29" s="49"/>
      <c r="J29" s="48" t="s">
        <v>60</v>
      </c>
      <c r="K29" s="72">
        <f>E29/C20*100</f>
        <v>0.41733844575850226</v>
      </c>
    </row>
    <row r="30" spans="1:11" ht="18" customHeight="1">
      <c r="A30" s="47" t="s">
        <v>64</v>
      </c>
      <c r="B30" s="48"/>
      <c r="C30" s="49">
        <f>E30+E31</f>
        <v>3812706.8400000003</v>
      </c>
      <c r="D30" s="48" t="s">
        <v>54</v>
      </c>
      <c r="E30" s="49">
        <v>3163520.91</v>
      </c>
      <c r="F30" s="48" t="s">
        <v>58</v>
      </c>
      <c r="G30" s="48"/>
      <c r="H30" s="48"/>
      <c r="I30" s="49">
        <f>C30/C20*100</f>
        <v>9.909909926066975</v>
      </c>
      <c r="J30" s="48" t="s">
        <v>59</v>
      </c>
      <c r="K30" s="72">
        <f>E30/C20*100</f>
        <v>8.222559085431659</v>
      </c>
    </row>
    <row r="31" spans="1:11" ht="18" customHeight="1">
      <c r="A31" s="47"/>
      <c r="B31" s="48"/>
      <c r="C31" s="49"/>
      <c r="D31" s="48" t="s">
        <v>56</v>
      </c>
      <c r="E31" s="49">
        <v>649185.93</v>
      </c>
      <c r="F31" s="48"/>
      <c r="G31" s="48"/>
      <c r="H31" s="48"/>
      <c r="I31" s="49"/>
      <c r="J31" s="48" t="s">
        <v>60</v>
      </c>
      <c r="K31" s="72">
        <f>E31/C20*100</f>
        <v>1.6873508406353162</v>
      </c>
    </row>
    <row r="32" spans="1:11" ht="41.25" customHeight="1">
      <c r="A32" s="50" t="s">
        <v>47</v>
      </c>
      <c r="B32" s="51"/>
      <c r="C32" s="51"/>
      <c r="D32" s="51"/>
      <c r="E32" s="51"/>
      <c r="F32" s="51"/>
      <c r="G32" s="51"/>
      <c r="H32" s="51"/>
      <c r="I32" s="51"/>
      <c r="J32" s="51"/>
      <c r="K32" s="73"/>
    </row>
    <row r="33" spans="1:11" ht="18" customHeight="1">
      <c r="A33" s="52"/>
      <c r="B33" s="52"/>
      <c r="C33" s="53"/>
      <c r="D33" s="52"/>
      <c r="E33" s="54"/>
      <c r="F33" s="52"/>
      <c r="G33" s="52"/>
      <c r="H33" s="52"/>
      <c r="I33" s="53"/>
      <c r="J33" s="52"/>
      <c r="K33" s="53"/>
    </row>
    <row r="34" spans="1:11" ht="18" customHeight="1">
      <c r="A34" s="52"/>
      <c r="B34" s="52"/>
      <c r="C34" s="53"/>
      <c r="D34" s="52"/>
      <c r="E34" s="54"/>
      <c r="F34" s="52"/>
      <c r="G34" s="52"/>
      <c r="H34" s="52"/>
      <c r="I34" s="53"/>
      <c r="J34" s="52"/>
      <c r="K34" s="53"/>
    </row>
    <row r="35" spans="1:11" ht="18" customHeight="1">
      <c r="A35" s="52"/>
      <c r="B35" s="52"/>
      <c r="C35" s="53"/>
      <c r="D35" s="52"/>
      <c r="E35" s="54"/>
      <c r="F35" s="52"/>
      <c r="G35" s="52"/>
      <c r="H35" s="52"/>
      <c r="I35" s="53"/>
      <c r="J35" s="52"/>
      <c r="K35" s="53"/>
    </row>
    <row r="36" spans="1:11" ht="18" customHeight="1">
      <c r="A36" s="52"/>
      <c r="B36" s="52"/>
      <c r="C36" s="53"/>
      <c r="D36" s="52"/>
      <c r="E36" s="54"/>
      <c r="F36" s="52"/>
      <c r="G36" s="52"/>
      <c r="H36" s="52"/>
      <c r="I36" s="53"/>
      <c r="J36" s="52"/>
      <c r="K36" s="53"/>
    </row>
    <row r="37" spans="1:11" ht="18" customHeight="1">
      <c r="A37" s="52"/>
      <c r="B37" s="52"/>
      <c r="C37" s="53"/>
      <c r="D37" s="52"/>
      <c r="E37" s="54"/>
      <c r="F37" s="52"/>
      <c r="G37" s="52"/>
      <c r="H37" s="52"/>
      <c r="I37" s="53"/>
      <c r="J37" s="52"/>
      <c r="K37" s="53"/>
    </row>
    <row r="38" spans="1:11" ht="46.5" customHeight="1">
      <c r="A38" s="43" t="s">
        <v>65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 ht="53.25" customHeight="1">
      <c r="A39" s="55" t="s">
        <v>66</v>
      </c>
      <c r="B39" s="56">
        <f>1198.748+38.878</f>
        <v>1237.626</v>
      </c>
      <c r="C39" s="57" t="s">
        <v>67</v>
      </c>
      <c r="D39" s="58">
        <f>B39/C6*1000</f>
        <v>70.94904972348452</v>
      </c>
      <c r="E39" s="8" t="s">
        <v>68</v>
      </c>
      <c r="F39" s="6"/>
      <c r="G39" s="58">
        <v>363.1</v>
      </c>
      <c r="H39" s="57" t="s">
        <v>69</v>
      </c>
      <c r="I39" s="46"/>
      <c r="J39" s="46"/>
      <c r="K39" s="74">
        <f>G39/C6*1000</f>
        <v>20.81533512918865</v>
      </c>
    </row>
    <row r="40" spans="1:11" ht="44.25" customHeight="1">
      <c r="A40" s="59" t="s">
        <v>70</v>
      </c>
      <c r="B40" s="58">
        <v>1198.748</v>
      </c>
      <c r="C40" s="60" t="s">
        <v>71</v>
      </c>
      <c r="D40" s="49">
        <f>B40/C6*1000</f>
        <v>68.72030117170101</v>
      </c>
      <c r="E40" s="14" t="s">
        <v>72</v>
      </c>
      <c r="F40" s="12"/>
      <c r="G40" s="49">
        <v>7617.4</v>
      </c>
      <c r="H40" s="60" t="s">
        <v>73</v>
      </c>
      <c r="I40" s="75"/>
      <c r="J40" s="75"/>
      <c r="K40" s="72">
        <f>G40/C6</f>
        <v>0.4366806219032818</v>
      </c>
    </row>
    <row r="41" spans="1:11" ht="44.25" customHeight="1">
      <c r="A41" s="59" t="s">
        <v>74</v>
      </c>
      <c r="B41" s="49">
        <v>0</v>
      </c>
      <c r="C41" s="60" t="s">
        <v>75</v>
      </c>
      <c r="D41" s="49">
        <f>B41/C6</f>
        <v>0</v>
      </c>
      <c r="E41" s="29" t="s">
        <v>76</v>
      </c>
      <c r="F41" s="61"/>
      <c r="G41" s="49">
        <v>1622.74</v>
      </c>
      <c r="H41" s="29" t="s">
        <v>77</v>
      </c>
      <c r="I41" s="76"/>
      <c r="J41" s="77"/>
      <c r="K41" s="72">
        <f>G41/C6*1000</f>
        <v>93.02637545452932</v>
      </c>
    </row>
    <row r="42" spans="1:11" ht="46.5" customHeight="1">
      <c r="A42" s="59" t="s">
        <v>78</v>
      </c>
      <c r="B42" s="49">
        <v>98804.21</v>
      </c>
      <c r="C42" s="60" t="s">
        <v>79</v>
      </c>
      <c r="D42" s="49">
        <f>B42/C6</f>
        <v>5.6641221242763224</v>
      </c>
      <c r="E42" s="60"/>
      <c r="F42" s="48"/>
      <c r="G42" s="49"/>
      <c r="H42" s="60"/>
      <c r="I42" s="48"/>
      <c r="J42" s="48"/>
      <c r="K42" s="72"/>
    </row>
    <row r="43" spans="1:11" ht="39" customHeight="1">
      <c r="A43" s="50" t="s">
        <v>47</v>
      </c>
      <c r="B43" s="62"/>
      <c r="C43" s="62"/>
      <c r="D43" s="62"/>
      <c r="E43" s="62"/>
      <c r="F43" s="62"/>
      <c r="G43" s="62"/>
      <c r="H43" s="62"/>
      <c r="I43" s="62"/>
      <c r="J43" s="62"/>
      <c r="K43" s="78"/>
    </row>
  </sheetData>
  <sheetProtection/>
  <mergeCells count="78">
    <mergeCell ref="A4:B4"/>
    <mergeCell ref="E4:G4"/>
    <mergeCell ref="I4:K4"/>
    <mergeCell ref="A5:B5"/>
    <mergeCell ref="E5:G5"/>
    <mergeCell ref="I5:K5"/>
    <mergeCell ref="A6:B6"/>
    <mergeCell ref="E6:G6"/>
    <mergeCell ref="I6:K6"/>
    <mergeCell ref="A7:K7"/>
    <mergeCell ref="D8:F8"/>
    <mergeCell ref="G8:H8"/>
    <mergeCell ref="I8:K8"/>
    <mergeCell ref="D9:F9"/>
    <mergeCell ref="G9:H9"/>
    <mergeCell ref="I9:K9"/>
    <mergeCell ref="D10:F10"/>
    <mergeCell ref="G10:H10"/>
    <mergeCell ref="I10:K10"/>
    <mergeCell ref="D11:F11"/>
    <mergeCell ref="G11:H11"/>
    <mergeCell ref="I11:K11"/>
    <mergeCell ref="D12:F12"/>
    <mergeCell ref="G12:H12"/>
    <mergeCell ref="I12:K12"/>
    <mergeCell ref="D13:F13"/>
    <mergeCell ref="G13:H13"/>
    <mergeCell ref="I13:K13"/>
    <mergeCell ref="D14:F14"/>
    <mergeCell ref="G14:H14"/>
    <mergeCell ref="I14:K14"/>
    <mergeCell ref="D15:F15"/>
    <mergeCell ref="G15:H15"/>
    <mergeCell ref="I15:K15"/>
    <mergeCell ref="A16:K16"/>
    <mergeCell ref="A18:K18"/>
    <mergeCell ref="A19:B19"/>
    <mergeCell ref="C19:E19"/>
    <mergeCell ref="F19:H19"/>
    <mergeCell ref="I19:K19"/>
    <mergeCell ref="A32:K32"/>
    <mergeCell ref="A38:K38"/>
    <mergeCell ref="E39:F39"/>
    <mergeCell ref="H39:J39"/>
    <mergeCell ref="E40:F40"/>
    <mergeCell ref="H40:J40"/>
    <mergeCell ref="E41:F41"/>
    <mergeCell ref="H41:J41"/>
    <mergeCell ref="E42:F42"/>
    <mergeCell ref="H42:J42"/>
    <mergeCell ref="A43:K43"/>
    <mergeCell ref="C20:C21"/>
    <mergeCell ref="C22:C23"/>
    <mergeCell ref="C24:C25"/>
    <mergeCell ref="C26:C27"/>
    <mergeCell ref="C28:C29"/>
    <mergeCell ref="C30:C31"/>
    <mergeCell ref="I20:I21"/>
    <mergeCell ref="I22:I23"/>
    <mergeCell ref="I24:I25"/>
    <mergeCell ref="I26:I27"/>
    <mergeCell ref="I28:I29"/>
    <mergeCell ref="I30:I31"/>
    <mergeCell ref="A8:B12"/>
    <mergeCell ref="A13:B15"/>
    <mergeCell ref="A30:B31"/>
    <mergeCell ref="A28:B29"/>
    <mergeCell ref="F28:H29"/>
    <mergeCell ref="F30:H31"/>
    <mergeCell ref="A1:K3"/>
    <mergeCell ref="A20:B21"/>
    <mergeCell ref="F26:H27"/>
    <mergeCell ref="F20:H21"/>
    <mergeCell ref="F22:H23"/>
    <mergeCell ref="A22:B23"/>
    <mergeCell ref="A24:B25"/>
    <mergeCell ref="A26:B27"/>
    <mergeCell ref="F24:H2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花非花</cp:lastModifiedBy>
  <cp:lastPrinted>2017-04-21T03:25:50Z</cp:lastPrinted>
  <dcterms:created xsi:type="dcterms:W3CDTF">2011-11-30T03:23:58Z</dcterms:created>
  <dcterms:modified xsi:type="dcterms:W3CDTF">2019-06-12T01:03:45Z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